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80" windowHeight="8580"/>
  </bookViews>
  <sheets>
    <sheet name="Final Results" sheetId="2" r:id="rId1"/>
  </sheets>
  <definedNames>
    <definedName name="_xlnm.Print_Area" localSheetId="0">'Final Results'!$A$3:$H$65</definedName>
  </definedNames>
  <calcPr calcId="125725"/>
</workbook>
</file>

<file path=xl/calcChain.xml><?xml version="1.0" encoding="utf-8"?>
<calcChain xmlns="http://schemas.openxmlformats.org/spreadsheetml/2006/main">
  <c r="F49" i="2"/>
  <c r="F51"/>
  <c r="F47"/>
  <c r="F45"/>
  <c r="F53"/>
  <c r="F44"/>
  <c r="F50"/>
  <c r="F46"/>
  <c r="F42"/>
  <c r="F41"/>
  <c r="F48"/>
  <c r="F54"/>
  <c r="F55"/>
  <c r="F43"/>
  <c r="F52"/>
  <c r="F40"/>
  <c r="F21"/>
  <c r="F22"/>
  <c r="F16"/>
  <c r="F6"/>
  <c r="F17"/>
  <c r="F25"/>
  <c r="F13"/>
  <c r="F26"/>
  <c r="F15"/>
  <c r="F7"/>
  <c r="F9"/>
  <c r="F19"/>
  <c r="F18"/>
  <c r="F8"/>
  <c r="F20"/>
  <c r="F10"/>
  <c r="F14"/>
  <c r="F11"/>
  <c r="F5"/>
  <c r="F12"/>
  <c r="F24"/>
  <c r="F23"/>
  <c r="K49"/>
  <c r="H49" s="1"/>
  <c r="L49" s="1"/>
  <c r="N49" s="1"/>
  <c r="G49" s="1"/>
  <c r="K51"/>
  <c r="H51" s="1"/>
  <c r="L51" s="1"/>
  <c r="N51" s="1"/>
  <c r="G51" s="1"/>
  <c r="K47"/>
  <c r="H47" s="1"/>
  <c r="L47" s="1"/>
  <c r="N47" s="1"/>
  <c r="G47" s="1"/>
  <c r="K45"/>
  <c r="H45" s="1"/>
  <c r="L45" s="1"/>
  <c r="N45" s="1"/>
  <c r="G45" s="1"/>
  <c r="K53"/>
  <c r="H53" s="1"/>
  <c r="L53" s="1"/>
  <c r="N53" s="1"/>
  <c r="G53" s="1"/>
  <c r="K44"/>
  <c r="H44" s="1"/>
  <c r="L44" s="1"/>
  <c r="N44" s="1"/>
  <c r="G44" s="1"/>
  <c r="K50"/>
  <c r="H50" s="1"/>
  <c r="L50" s="1"/>
  <c r="N50" s="1"/>
  <c r="G50" s="1"/>
  <c r="K46"/>
  <c r="H46" s="1"/>
  <c r="L46" s="1"/>
  <c r="N46" s="1"/>
  <c r="G46" s="1"/>
  <c r="K42"/>
  <c r="H42" s="1"/>
  <c r="L42" s="1"/>
  <c r="N42" s="1"/>
  <c r="G42" s="1"/>
  <c r="K41"/>
  <c r="H41" s="1"/>
  <c r="L41" s="1"/>
  <c r="N41" s="1"/>
  <c r="G41" s="1"/>
  <c r="K48"/>
  <c r="H48" s="1"/>
  <c r="L48" s="1"/>
  <c r="N48" s="1"/>
  <c r="G48" s="1"/>
  <c r="K54"/>
  <c r="H54" s="1"/>
  <c r="L54" s="1"/>
  <c r="N54" s="1"/>
  <c r="G54" s="1"/>
  <c r="K55"/>
  <c r="H55" s="1"/>
  <c r="L55" s="1"/>
  <c r="N55" s="1"/>
  <c r="G55" s="1"/>
  <c r="K43"/>
  <c r="H43" s="1"/>
  <c r="L43" s="1"/>
  <c r="N43" s="1"/>
  <c r="G43" s="1"/>
  <c r="K52"/>
  <c r="H52" s="1"/>
  <c r="L52" s="1"/>
  <c r="N52" s="1"/>
  <c r="G52" s="1"/>
  <c r="K40"/>
  <c r="H40" s="1"/>
  <c r="L40" s="1"/>
  <c r="N40" s="1"/>
  <c r="G40" s="1"/>
  <c r="H26"/>
  <c r="L26" s="1"/>
  <c r="N26" s="1"/>
  <c r="G26" s="1"/>
  <c r="K21"/>
  <c r="H21" s="1"/>
  <c r="L21" s="1"/>
  <c r="N21" s="1"/>
  <c r="G21" s="1"/>
  <c r="K22"/>
  <c r="H22" s="1"/>
  <c r="L22" s="1"/>
  <c r="N22" s="1"/>
  <c r="G22" s="1"/>
  <c r="K16"/>
  <c r="H16" s="1"/>
  <c r="L16" s="1"/>
  <c r="N16" s="1"/>
  <c r="G16" s="1"/>
  <c r="K6"/>
  <c r="H6" s="1"/>
  <c r="L6" s="1"/>
  <c r="N6" s="1"/>
  <c r="G6" s="1"/>
  <c r="K17"/>
  <c r="H17" s="1"/>
  <c r="L17" s="1"/>
  <c r="N17" s="1"/>
  <c r="G17" s="1"/>
  <c r="K25"/>
  <c r="H25" s="1"/>
  <c r="L25" s="1"/>
  <c r="N25" s="1"/>
  <c r="G25" s="1"/>
  <c r="K13"/>
  <c r="H13" s="1"/>
  <c r="L13" s="1"/>
  <c r="N13" s="1"/>
  <c r="G13" s="1"/>
  <c r="K15"/>
  <c r="H15" s="1"/>
  <c r="L15" s="1"/>
  <c r="N15" s="1"/>
  <c r="G15" s="1"/>
  <c r="K7"/>
  <c r="H7" s="1"/>
  <c r="L7" s="1"/>
  <c r="N7" s="1"/>
  <c r="G7" s="1"/>
  <c r="K9"/>
  <c r="H9" s="1"/>
  <c r="L9" s="1"/>
  <c r="N9" s="1"/>
  <c r="G9" s="1"/>
  <c r="K19"/>
  <c r="H19" s="1"/>
  <c r="L19" s="1"/>
  <c r="N19" s="1"/>
  <c r="G19" s="1"/>
  <c r="K18"/>
  <c r="H18" s="1"/>
  <c r="L18" s="1"/>
  <c r="N18" s="1"/>
  <c r="G18" s="1"/>
  <c r="K8"/>
  <c r="H8" s="1"/>
  <c r="L8" s="1"/>
  <c r="N8" s="1"/>
  <c r="G8" s="1"/>
  <c r="K20"/>
  <c r="H20" s="1"/>
  <c r="L20" s="1"/>
  <c r="N20" s="1"/>
  <c r="G20" s="1"/>
  <c r="K10"/>
  <c r="H10" s="1"/>
  <c r="L10" s="1"/>
  <c r="N10" s="1"/>
  <c r="G10" s="1"/>
  <c r="K14"/>
  <c r="H14" s="1"/>
  <c r="L14" s="1"/>
  <c r="N14" s="1"/>
  <c r="G14" s="1"/>
  <c r="K11"/>
  <c r="H11" s="1"/>
  <c r="L11" s="1"/>
  <c r="N11" s="1"/>
  <c r="G11" s="1"/>
  <c r="K5"/>
  <c r="H5" s="1"/>
  <c r="L5" s="1"/>
  <c r="N5" s="1"/>
  <c r="G5" s="1"/>
  <c r="K12"/>
  <c r="H12" s="1"/>
  <c r="L12" s="1"/>
  <c r="N12" s="1"/>
  <c r="G12" s="1"/>
  <c r="K24"/>
  <c r="H24" s="1"/>
  <c r="L24" s="1"/>
  <c r="N24" s="1"/>
  <c r="G24" s="1"/>
  <c r="K23"/>
  <c r="H23" s="1"/>
  <c r="L23" s="1"/>
  <c r="N23" s="1"/>
  <c r="G23" s="1"/>
</calcChain>
</file>

<file path=xl/sharedStrings.xml><?xml version="1.0" encoding="utf-8"?>
<sst xmlns="http://schemas.openxmlformats.org/spreadsheetml/2006/main" count="174" uniqueCount="103">
  <si>
    <t>David Rutter</t>
  </si>
  <si>
    <t>Keith Scrivener</t>
  </si>
  <si>
    <t>Elaine Oddie</t>
  </si>
  <si>
    <t>Gil John</t>
  </si>
  <si>
    <t>Club</t>
  </si>
  <si>
    <t>Cat</t>
  </si>
  <si>
    <t>Age</t>
  </si>
  <si>
    <t>100 Marathon Club</t>
  </si>
  <si>
    <t>Road Runners Club</t>
  </si>
  <si>
    <t>Lorraine Fraser</t>
  </si>
  <si>
    <t>Richard Quennell</t>
  </si>
  <si>
    <t>James Mann</t>
  </si>
  <si>
    <t>Glen Keegan</t>
  </si>
  <si>
    <t>Simon Shaylor</t>
  </si>
  <si>
    <t>Vanessa Brewster</t>
  </si>
  <si>
    <t>Michal Masnik</t>
  </si>
  <si>
    <t>Bobby Nayee</t>
  </si>
  <si>
    <t>Helen James</t>
  </si>
  <si>
    <t>Brian Churchard</t>
  </si>
  <si>
    <t>Dave Lewis</t>
  </si>
  <si>
    <t>Janet Cobby</t>
  </si>
  <si>
    <t>KM'S</t>
  </si>
  <si>
    <t>MILES</t>
  </si>
  <si>
    <t>FINAL RESULTS</t>
  </si>
  <si>
    <t>Mark Bissell</t>
  </si>
  <si>
    <t>Gabby Corry</t>
  </si>
  <si>
    <t>Javier Rio</t>
  </si>
  <si>
    <t>Sean Smith</t>
  </si>
  <si>
    <t>Anna Hatton</t>
  </si>
  <si>
    <t>Brigitte Groves</t>
  </si>
  <si>
    <t>John Barnley</t>
  </si>
  <si>
    <t>Ann Bath</t>
  </si>
  <si>
    <t>Geoff Russell</t>
  </si>
  <si>
    <t>Richard Hind</t>
  </si>
  <si>
    <t>Steven Battle</t>
  </si>
  <si>
    <t>Gordon Mead</t>
  </si>
  <si>
    <t>Hugh Pinner</t>
  </si>
  <si>
    <t>Steve Suttle</t>
  </si>
  <si>
    <t>Lotta Thorn</t>
  </si>
  <si>
    <t>Agnetta Roos</t>
  </si>
  <si>
    <t>Paul Taylor-Burr</t>
  </si>
  <si>
    <t>Sharon Gwynne</t>
  </si>
  <si>
    <t>Brenda O'Keefe</t>
  </si>
  <si>
    <t>Andy Jordon</t>
  </si>
  <si>
    <t>Adrian MacDermott</t>
  </si>
  <si>
    <t>Joyce Crawford</t>
  </si>
  <si>
    <t>Brighton &amp; Hove City A.C.</t>
  </si>
  <si>
    <t>Unattached</t>
  </si>
  <si>
    <t>Royston Runners</t>
  </si>
  <si>
    <t>Clowne Road Runners</t>
  </si>
  <si>
    <t>M/80</t>
  </si>
  <si>
    <t>F/35</t>
  </si>
  <si>
    <t>M/60</t>
  </si>
  <si>
    <t>F/65</t>
  </si>
  <si>
    <t>SnrM</t>
  </si>
  <si>
    <t>M/45</t>
  </si>
  <si>
    <t>M/65</t>
  </si>
  <si>
    <t>M/50</t>
  </si>
  <si>
    <t>F/60</t>
  </si>
  <si>
    <t>Harwich Runners</t>
  </si>
  <si>
    <t>M/40</t>
  </si>
  <si>
    <t>Thanet Roadrunners</t>
  </si>
  <si>
    <t>M/55</t>
  </si>
  <si>
    <t>Scania Roadrunners (SW)</t>
  </si>
  <si>
    <t>F/40</t>
  </si>
  <si>
    <t>100Marathon Club/RRC</t>
  </si>
  <si>
    <t>M/70</t>
  </si>
  <si>
    <t>Fareham Crusaders</t>
  </si>
  <si>
    <t>Dublin Bay Runners</t>
  </si>
  <si>
    <t>Harpenden Arrows</t>
  </si>
  <si>
    <t>F/45</t>
  </si>
  <si>
    <t>F/50</t>
  </si>
  <si>
    <t>Knowsley Harriers A.C.</t>
  </si>
  <si>
    <t>Reigate Priory A.C.</t>
  </si>
  <si>
    <t>Rugby &amp; Northampton AC</t>
  </si>
  <si>
    <t>Ultrafondo Rules</t>
  </si>
  <si>
    <t>Sandhurst Joggers</t>
  </si>
  <si>
    <t>Barrow Runners</t>
  </si>
  <si>
    <t>100 Marathon Club/RRC</t>
  </si>
  <si>
    <t>M65</t>
  </si>
  <si>
    <t>Herne Hill Harriers</t>
  </si>
  <si>
    <t>Arena 80</t>
  </si>
  <si>
    <t>F/55</t>
  </si>
  <si>
    <t>Laps</t>
  </si>
  <si>
    <t>deci miles</t>
  </si>
  <si>
    <t>miles</t>
  </si>
  <si>
    <t>yards</t>
  </si>
  <si>
    <t>convert km/miles</t>
  </si>
  <si>
    <t>partial lap/m</t>
  </si>
  <si>
    <t>total/m</t>
  </si>
  <si>
    <t>First Male</t>
  </si>
  <si>
    <t>Second Male</t>
  </si>
  <si>
    <t>Third Male</t>
  </si>
  <si>
    <t>First Female</t>
  </si>
  <si>
    <t>Second Female</t>
  </si>
  <si>
    <t>Third Female</t>
  </si>
  <si>
    <t>Race No.</t>
  </si>
  <si>
    <t>Oldest Finisher</t>
  </si>
  <si>
    <t>K2  Final Results 12 Hours : 2016</t>
  </si>
  <si>
    <t>K2 Final Results 6 Hours : 2016</t>
  </si>
  <si>
    <t>Position</t>
  </si>
  <si>
    <t>Andy Jordan</t>
  </si>
  <si>
    <t>26.2 RRC &amp; R.R.C.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</si>
</sst>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0"/>
      <name val="Arial"/>
    </font>
    <font>
      <b/>
      <sz val="10"/>
      <name val="Arial"/>
      <family val="2"/>
    </font>
    <font>
      <b/>
      <u/>
      <sz val="14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0" xfId="0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/>
    <xf numFmtId="0" fontId="1" fillId="0" borderId="0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5"/>
  <sheetViews>
    <sheetView tabSelected="1" zoomScaleNormal="100" workbookViewId="0">
      <selection activeCell="S10" sqref="S10"/>
    </sheetView>
  </sheetViews>
  <sheetFormatPr defaultRowHeight="12.75"/>
  <cols>
    <col min="1" max="1" width="7.7109375" style="1" customWidth="1"/>
    <col min="2" max="2" width="21.85546875" customWidth="1"/>
    <col min="3" max="3" width="24.7109375" bestFit="1" customWidth="1"/>
    <col min="4" max="4" width="5.42578125" bestFit="1" customWidth="1"/>
    <col min="5" max="5" width="4.7109375" customWidth="1"/>
    <col min="6" max="6" width="6.7109375" bestFit="1" customWidth="1"/>
    <col min="7" max="7" width="5.85546875" bestFit="1" customWidth="1"/>
    <col min="8" max="8" width="7.5703125" bestFit="1" customWidth="1"/>
    <col min="9" max="9" width="5" style="1" hidden="1" customWidth="1"/>
    <col min="10" max="10" width="11.140625" style="1" hidden="1" customWidth="1"/>
    <col min="11" max="11" width="7" style="1" hidden="1" customWidth="1"/>
    <col min="12" max="12" width="12" style="1" hidden="1" customWidth="1"/>
    <col min="13" max="13" width="5.42578125" style="1" hidden="1" customWidth="1"/>
    <col min="14" max="14" width="5.5703125" style="1" hidden="1" customWidth="1"/>
    <col min="15" max="15" width="15.140625" style="1" hidden="1" customWidth="1"/>
  </cols>
  <sheetData>
    <row r="2" spans="1:16" ht="18.75">
      <c r="B2" s="7"/>
    </row>
    <row r="3" spans="1:16" ht="20.100000000000001" customHeight="1">
      <c r="B3" s="7" t="s">
        <v>98</v>
      </c>
      <c r="F3" s="26" t="s">
        <v>23</v>
      </c>
      <c r="G3" s="27"/>
      <c r="H3" s="28"/>
    </row>
    <row r="4" spans="1:16" ht="20.100000000000001" customHeight="1">
      <c r="A4" s="1" t="s">
        <v>100</v>
      </c>
      <c r="C4" s="3" t="s">
        <v>4</v>
      </c>
      <c r="D4" s="2" t="s">
        <v>5</v>
      </c>
      <c r="E4" s="2" t="s">
        <v>6</v>
      </c>
      <c r="F4" s="8" t="s">
        <v>22</v>
      </c>
      <c r="G4" s="8" t="s">
        <v>86</v>
      </c>
      <c r="H4" s="8" t="s">
        <v>21</v>
      </c>
      <c r="I4" s="1" t="s">
        <v>83</v>
      </c>
      <c r="J4" s="20" t="s">
        <v>88</v>
      </c>
      <c r="K4" s="20" t="s">
        <v>89</v>
      </c>
      <c r="L4" s="18" t="s">
        <v>84</v>
      </c>
      <c r="M4" s="20" t="s">
        <v>85</v>
      </c>
      <c r="N4" s="21" t="s">
        <v>86</v>
      </c>
      <c r="O4" s="21" t="s">
        <v>87</v>
      </c>
    </row>
    <row r="5" spans="1:16" ht="15.75">
      <c r="A5" s="11">
        <v>1</v>
      </c>
      <c r="B5" s="12" t="s">
        <v>15</v>
      </c>
      <c r="C5" s="4" t="s">
        <v>47</v>
      </c>
      <c r="D5" s="2" t="s">
        <v>54</v>
      </c>
      <c r="E5" s="2">
        <v>32</v>
      </c>
      <c r="F5" s="2">
        <f t="shared" ref="F5:F26" si="0">+M5</f>
        <v>83</v>
      </c>
      <c r="G5" s="23">
        <f t="shared" ref="G5:G26" si="1">+N5</f>
        <v>1021.9247600362269</v>
      </c>
      <c r="H5" s="16">
        <f t="shared" ref="H5:H26" si="2">SUM(K5)/1000</f>
        <v>134.51</v>
      </c>
      <c r="I5" s="1">
        <v>336</v>
      </c>
      <c r="J5" s="1">
        <v>110</v>
      </c>
      <c r="K5" s="1">
        <f t="shared" ref="K5:K25" si="3">SUM(I5*400+J5)</f>
        <v>134510</v>
      </c>
      <c r="L5" s="1">
        <f t="shared" ref="L5:L26" si="4">SUM(H5*O5)</f>
        <v>83.580639068202402</v>
      </c>
      <c r="M5" s="1">
        <v>83</v>
      </c>
      <c r="N5" s="22">
        <f t="shared" ref="N5:N26" si="5">SUM(L5-M5)*1760</f>
        <v>1021.9247600362269</v>
      </c>
      <c r="O5" s="1">
        <v>0.62137119224000004</v>
      </c>
      <c r="P5" s="17"/>
    </row>
    <row r="6" spans="1:16" ht="15.75">
      <c r="A6" s="11">
        <v>2</v>
      </c>
      <c r="B6" s="12" t="s">
        <v>101</v>
      </c>
      <c r="C6" s="4" t="s">
        <v>69</v>
      </c>
      <c r="D6" s="2" t="s">
        <v>57</v>
      </c>
      <c r="E6" s="2">
        <v>52</v>
      </c>
      <c r="F6" s="2">
        <f t="shared" si="0"/>
        <v>81</v>
      </c>
      <c r="G6" s="23">
        <f t="shared" si="1"/>
        <v>1139.6937888930393</v>
      </c>
      <c r="H6" s="16">
        <f t="shared" si="2"/>
        <v>131.399</v>
      </c>
      <c r="I6" s="1">
        <v>328</v>
      </c>
      <c r="J6" s="1">
        <v>199</v>
      </c>
      <c r="K6" s="1">
        <f t="shared" si="3"/>
        <v>131399</v>
      </c>
      <c r="L6" s="1">
        <f t="shared" si="4"/>
        <v>81.647553289143772</v>
      </c>
      <c r="M6" s="1">
        <v>81</v>
      </c>
      <c r="N6" s="22">
        <f t="shared" si="5"/>
        <v>1139.6937888930393</v>
      </c>
      <c r="O6" s="1">
        <v>0.62137119224000004</v>
      </c>
    </row>
    <row r="7" spans="1:16" ht="15.75">
      <c r="A7" s="11">
        <v>3</v>
      </c>
      <c r="B7" s="12" t="s">
        <v>38</v>
      </c>
      <c r="C7" s="4" t="s">
        <v>63</v>
      </c>
      <c r="D7" s="2" t="s">
        <v>64</v>
      </c>
      <c r="E7" s="2">
        <v>41</v>
      </c>
      <c r="F7" s="2">
        <f t="shared" si="0"/>
        <v>78</v>
      </c>
      <c r="G7" s="23">
        <f t="shared" si="1"/>
        <v>286.7104117888357</v>
      </c>
      <c r="H7" s="16">
        <f t="shared" si="2"/>
        <v>125.791</v>
      </c>
      <c r="I7" s="1">
        <v>314</v>
      </c>
      <c r="J7" s="1">
        <v>191</v>
      </c>
      <c r="K7" s="1">
        <f t="shared" si="3"/>
        <v>125791</v>
      </c>
      <c r="L7" s="1">
        <f t="shared" si="4"/>
        <v>78.162903643061838</v>
      </c>
      <c r="M7" s="1">
        <v>78</v>
      </c>
      <c r="N7" s="22">
        <f t="shared" si="5"/>
        <v>286.7104117888357</v>
      </c>
      <c r="O7" s="1">
        <v>0.62137119224000004</v>
      </c>
    </row>
    <row r="8" spans="1:16" ht="15.75">
      <c r="A8" s="11">
        <v>4</v>
      </c>
      <c r="B8" s="12" t="s">
        <v>35</v>
      </c>
      <c r="C8" s="4" t="s">
        <v>47</v>
      </c>
      <c r="D8" s="2" t="s">
        <v>54</v>
      </c>
      <c r="E8" s="2">
        <v>38</v>
      </c>
      <c r="F8" s="2">
        <f t="shared" si="0"/>
        <v>74</v>
      </c>
      <c r="G8" s="23">
        <f t="shared" si="1"/>
        <v>93.552056552209706</v>
      </c>
      <c r="H8" s="16">
        <f t="shared" si="2"/>
        <v>119.17700000000001</v>
      </c>
      <c r="I8" s="1">
        <v>297</v>
      </c>
      <c r="J8" s="1">
        <v>377</v>
      </c>
      <c r="K8" s="1">
        <f t="shared" si="3"/>
        <v>119177</v>
      </c>
      <c r="L8" s="1">
        <f t="shared" si="4"/>
        <v>74.053154577586483</v>
      </c>
      <c r="M8" s="1">
        <v>74</v>
      </c>
      <c r="N8" s="22">
        <f t="shared" si="5"/>
        <v>93.552056552209706</v>
      </c>
      <c r="O8" s="1">
        <v>0.62137119224000004</v>
      </c>
    </row>
    <row r="9" spans="1:16" ht="15.75">
      <c r="A9" s="11">
        <v>5</v>
      </c>
      <c r="B9" s="12" t="s">
        <v>37</v>
      </c>
      <c r="C9" s="4" t="s">
        <v>61</v>
      </c>
      <c r="D9" s="2" t="s">
        <v>62</v>
      </c>
      <c r="E9" s="2">
        <v>57</v>
      </c>
      <c r="F9" s="2">
        <f t="shared" si="0"/>
        <v>69</v>
      </c>
      <c r="G9" s="23">
        <f t="shared" si="1"/>
        <v>794.25196902838934</v>
      </c>
      <c r="H9" s="16">
        <f t="shared" si="2"/>
        <v>111.771</v>
      </c>
      <c r="I9" s="1">
        <v>279</v>
      </c>
      <c r="J9" s="1">
        <v>171</v>
      </c>
      <c r="K9" s="1">
        <f t="shared" si="3"/>
        <v>111771</v>
      </c>
      <c r="L9" s="1">
        <f t="shared" si="4"/>
        <v>69.451279527857039</v>
      </c>
      <c r="M9" s="1">
        <v>69</v>
      </c>
      <c r="N9" s="22">
        <f t="shared" si="5"/>
        <v>794.25196902838934</v>
      </c>
      <c r="O9" s="1">
        <v>0.62137119224000004</v>
      </c>
    </row>
    <row r="10" spans="1:16" ht="15.75">
      <c r="A10" s="11">
        <v>6</v>
      </c>
      <c r="B10" s="12" t="s">
        <v>34</v>
      </c>
      <c r="C10" s="4" t="s">
        <v>49</v>
      </c>
      <c r="D10" s="2" t="s">
        <v>57</v>
      </c>
      <c r="E10" s="2">
        <v>52</v>
      </c>
      <c r="F10" s="2">
        <f t="shared" si="0"/>
        <v>66</v>
      </c>
      <c r="G10" s="23">
        <f t="shared" si="1"/>
        <v>407.14785701808751</v>
      </c>
      <c r="H10" s="16">
        <f t="shared" si="2"/>
        <v>106.589</v>
      </c>
      <c r="I10" s="1">
        <v>266</v>
      </c>
      <c r="J10" s="1">
        <v>189</v>
      </c>
      <c r="K10" s="1">
        <f t="shared" si="3"/>
        <v>106589</v>
      </c>
      <c r="L10" s="1">
        <f t="shared" si="4"/>
        <v>66.231334009669368</v>
      </c>
      <c r="M10" s="1">
        <v>66</v>
      </c>
      <c r="N10" s="22">
        <f t="shared" si="5"/>
        <v>407.14785701808751</v>
      </c>
      <c r="O10" s="1">
        <v>0.62137119224000004</v>
      </c>
    </row>
    <row r="11" spans="1:16" ht="15.75">
      <c r="A11" s="11">
        <v>7</v>
      </c>
      <c r="B11" s="12" t="s">
        <v>32</v>
      </c>
      <c r="C11" s="4" t="s">
        <v>48</v>
      </c>
      <c r="D11" s="2" t="s">
        <v>56</v>
      </c>
      <c r="E11" s="2">
        <v>67</v>
      </c>
      <c r="F11" s="2">
        <f t="shared" si="0"/>
        <v>60</v>
      </c>
      <c r="G11" s="23">
        <f t="shared" si="1"/>
        <v>595.31933553876229</v>
      </c>
      <c r="H11" s="16">
        <f t="shared" si="2"/>
        <v>97.105000000000004</v>
      </c>
      <c r="I11" s="1">
        <v>242</v>
      </c>
      <c r="J11" s="1">
        <v>305</v>
      </c>
      <c r="K11" s="1">
        <f t="shared" si="3"/>
        <v>97105</v>
      </c>
      <c r="L11" s="1">
        <f t="shared" si="4"/>
        <v>60.338249622465206</v>
      </c>
      <c r="M11" s="1">
        <v>60</v>
      </c>
      <c r="N11" s="22">
        <f t="shared" si="5"/>
        <v>595.31933553876229</v>
      </c>
      <c r="O11" s="1">
        <v>0.62137119224000004</v>
      </c>
    </row>
    <row r="12" spans="1:16" ht="15.75">
      <c r="A12" s="11">
        <v>8</v>
      </c>
      <c r="B12" s="12" t="s">
        <v>31</v>
      </c>
      <c r="C12" s="4" t="s">
        <v>102</v>
      </c>
      <c r="D12" s="2" t="s">
        <v>53</v>
      </c>
      <c r="E12" s="2">
        <v>67</v>
      </c>
      <c r="F12" s="2">
        <f t="shared" si="0"/>
        <v>57</v>
      </c>
      <c r="G12" s="23">
        <f t="shared" si="1"/>
        <v>1383.8495192465246</v>
      </c>
      <c r="H12" s="16">
        <f t="shared" si="2"/>
        <v>92.998000000000005</v>
      </c>
      <c r="I12" s="1">
        <v>232</v>
      </c>
      <c r="J12" s="1">
        <v>198</v>
      </c>
      <c r="K12" s="1">
        <f t="shared" si="3"/>
        <v>92998</v>
      </c>
      <c r="L12" s="1">
        <f t="shared" si="4"/>
        <v>57.786278135935525</v>
      </c>
      <c r="M12" s="1">
        <v>57</v>
      </c>
      <c r="N12" s="22">
        <f t="shared" si="5"/>
        <v>1383.8495192465246</v>
      </c>
      <c r="O12" s="1">
        <v>0.62137119224000004</v>
      </c>
    </row>
    <row r="13" spans="1:16" ht="15.75">
      <c r="A13" s="11">
        <v>9</v>
      </c>
      <c r="B13" s="12" t="s">
        <v>40</v>
      </c>
      <c r="C13" s="4" t="s">
        <v>47</v>
      </c>
      <c r="D13" s="2" t="s">
        <v>55</v>
      </c>
      <c r="E13" s="2">
        <v>48</v>
      </c>
      <c r="F13" s="2">
        <f t="shared" si="0"/>
        <v>56</v>
      </c>
      <c r="G13" s="23">
        <f t="shared" si="1"/>
        <v>377.00787444024741</v>
      </c>
      <c r="H13" s="16">
        <f t="shared" si="2"/>
        <v>90.468000000000004</v>
      </c>
      <c r="I13" s="1">
        <v>226</v>
      </c>
      <c r="J13" s="1">
        <v>68</v>
      </c>
      <c r="K13" s="1">
        <f t="shared" si="3"/>
        <v>90468</v>
      </c>
      <c r="L13" s="1">
        <f t="shared" si="4"/>
        <v>56.214209019568322</v>
      </c>
      <c r="M13" s="1">
        <v>56</v>
      </c>
      <c r="N13" s="22">
        <f t="shared" si="5"/>
        <v>377.00787444024741</v>
      </c>
      <c r="O13" s="1">
        <v>0.62137119224000004</v>
      </c>
    </row>
    <row r="14" spans="1:16" ht="15.75">
      <c r="A14" s="11">
        <v>10</v>
      </c>
      <c r="B14" s="12" t="s">
        <v>33</v>
      </c>
      <c r="C14" s="4" t="s">
        <v>49</v>
      </c>
      <c r="D14" s="2" t="s">
        <v>55</v>
      </c>
      <c r="E14" s="2">
        <v>48</v>
      </c>
      <c r="F14" s="2">
        <f t="shared" si="0"/>
        <v>55</v>
      </c>
      <c r="G14" s="23">
        <f t="shared" si="1"/>
        <v>1383.5083118823331</v>
      </c>
      <c r="H14" s="16">
        <f t="shared" si="2"/>
        <v>89.778999999999996</v>
      </c>
      <c r="I14" s="1">
        <v>224</v>
      </c>
      <c r="J14" s="1">
        <v>179</v>
      </c>
      <c r="K14" s="1">
        <f t="shared" si="3"/>
        <v>89779</v>
      </c>
      <c r="L14" s="1">
        <f t="shared" si="4"/>
        <v>55.786084268114962</v>
      </c>
      <c r="M14" s="1">
        <v>55</v>
      </c>
      <c r="N14" s="22">
        <f t="shared" si="5"/>
        <v>1383.5083118823331</v>
      </c>
      <c r="O14" s="1">
        <v>0.62137119224000004</v>
      </c>
    </row>
    <row r="15" spans="1:16" ht="15.75">
      <c r="A15" s="11">
        <v>11</v>
      </c>
      <c r="B15" s="12" t="s">
        <v>39</v>
      </c>
      <c r="C15" s="4" t="s">
        <v>63</v>
      </c>
      <c r="D15" s="2" t="s">
        <v>51</v>
      </c>
      <c r="E15" s="2">
        <v>39</v>
      </c>
      <c r="F15" s="2">
        <f t="shared" si="0"/>
        <v>55</v>
      </c>
      <c r="G15" s="23">
        <f t="shared" si="1"/>
        <v>593.91951047912016</v>
      </c>
      <c r="H15" s="16">
        <f t="shared" si="2"/>
        <v>89.057000000000002</v>
      </c>
      <c r="I15" s="1">
        <v>222</v>
      </c>
      <c r="J15" s="1">
        <v>257</v>
      </c>
      <c r="K15" s="1">
        <f t="shared" si="3"/>
        <v>89057</v>
      </c>
      <c r="L15" s="1">
        <f t="shared" si="4"/>
        <v>55.337454267317682</v>
      </c>
      <c r="M15" s="1">
        <v>55</v>
      </c>
      <c r="N15" s="22">
        <f t="shared" si="5"/>
        <v>593.91951047912016</v>
      </c>
      <c r="O15" s="1">
        <v>0.62137119224000004</v>
      </c>
    </row>
    <row r="16" spans="1:16" ht="15.75">
      <c r="A16" s="11">
        <v>12</v>
      </c>
      <c r="B16" s="12" t="s">
        <v>44</v>
      </c>
      <c r="C16" s="4" t="s">
        <v>47</v>
      </c>
      <c r="D16" s="2" t="s">
        <v>60</v>
      </c>
      <c r="E16" s="2">
        <v>42</v>
      </c>
      <c r="F16" s="2">
        <f t="shared" si="0"/>
        <v>54</v>
      </c>
      <c r="G16" s="23">
        <f t="shared" si="1"/>
        <v>553.83202140753042</v>
      </c>
      <c r="H16" s="16">
        <f t="shared" si="2"/>
        <v>87.411000000000001</v>
      </c>
      <c r="I16" s="1">
        <v>218</v>
      </c>
      <c r="J16" s="1">
        <v>211</v>
      </c>
      <c r="K16" s="1">
        <f t="shared" si="3"/>
        <v>87411</v>
      </c>
      <c r="L16" s="1">
        <f t="shared" si="4"/>
        <v>54.314677284890642</v>
      </c>
      <c r="M16" s="1">
        <v>54</v>
      </c>
      <c r="N16" s="22">
        <f t="shared" si="5"/>
        <v>553.83202140753042</v>
      </c>
      <c r="O16" s="1">
        <v>0.62137119224000004</v>
      </c>
    </row>
    <row r="17" spans="1:15" ht="15.75">
      <c r="A17" s="11">
        <v>13</v>
      </c>
      <c r="B17" s="12" t="s">
        <v>42</v>
      </c>
      <c r="C17" s="4" t="s">
        <v>68</v>
      </c>
      <c r="D17" s="2" t="s">
        <v>51</v>
      </c>
      <c r="E17" s="2">
        <v>37</v>
      </c>
      <c r="F17" s="2">
        <f t="shared" si="0"/>
        <v>53</v>
      </c>
      <c r="G17" s="23">
        <f t="shared" si="1"/>
        <v>1418.1627300651007</v>
      </c>
      <c r="H17" s="16">
        <f t="shared" si="2"/>
        <v>86.591999999999999</v>
      </c>
      <c r="I17" s="1">
        <v>216</v>
      </c>
      <c r="J17" s="1">
        <v>192</v>
      </c>
      <c r="K17" s="1">
        <f t="shared" si="3"/>
        <v>86592</v>
      </c>
      <c r="L17" s="1">
        <f t="shared" si="4"/>
        <v>53.80577427844608</v>
      </c>
      <c r="M17" s="1">
        <v>53</v>
      </c>
      <c r="N17" s="22">
        <f t="shared" si="5"/>
        <v>1418.1627300651007</v>
      </c>
      <c r="O17" s="1">
        <v>0.62137119224000004</v>
      </c>
    </row>
    <row r="18" spans="1:15" ht="15.75">
      <c r="A18" s="11">
        <v>14</v>
      </c>
      <c r="B18" s="12" t="s">
        <v>36</v>
      </c>
      <c r="C18" s="4" t="s">
        <v>47</v>
      </c>
      <c r="D18" s="2" t="s">
        <v>54</v>
      </c>
      <c r="E18" s="2">
        <v>39</v>
      </c>
      <c r="F18" s="2">
        <f t="shared" si="0"/>
        <v>50</v>
      </c>
      <c r="G18" s="23">
        <f t="shared" si="1"/>
        <v>363.95450606592362</v>
      </c>
      <c r="H18" s="16">
        <f t="shared" si="2"/>
        <v>80.8</v>
      </c>
      <c r="I18" s="1">
        <v>202</v>
      </c>
      <c r="J18" s="1">
        <v>0</v>
      </c>
      <c r="K18" s="1">
        <f t="shared" si="3"/>
        <v>80800</v>
      </c>
      <c r="L18" s="1">
        <f t="shared" si="4"/>
        <v>50.206792332992002</v>
      </c>
      <c r="M18" s="1">
        <v>50</v>
      </c>
      <c r="N18" s="22">
        <f t="shared" si="5"/>
        <v>363.95450606592362</v>
      </c>
      <c r="O18" s="1">
        <v>0.62137119224000004</v>
      </c>
    </row>
    <row r="19" spans="1:15" ht="15.75">
      <c r="A19" s="11">
        <v>15</v>
      </c>
      <c r="B19" s="12" t="s">
        <v>11</v>
      </c>
      <c r="C19" s="4" t="s">
        <v>59</v>
      </c>
      <c r="D19" s="2" t="s">
        <v>60</v>
      </c>
      <c r="E19" s="2">
        <v>44</v>
      </c>
      <c r="F19" s="2">
        <f t="shared" si="0"/>
        <v>47</v>
      </c>
      <c r="G19" s="23">
        <f t="shared" si="1"/>
        <v>156.20297498376317</v>
      </c>
      <c r="H19" s="16">
        <f t="shared" si="2"/>
        <v>75.781999999999996</v>
      </c>
      <c r="I19" s="1">
        <v>189</v>
      </c>
      <c r="J19" s="1">
        <v>182</v>
      </c>
      <c r="K19" s="1">
        <f t="shared" si="3"/>
        <v>75782</v>
      </c>
      <c r="L19" s="1">
        <f t="shared" si="4"/>
        <v>47.088751690331684</v>
      </c>
      <c r="M19" s="1">
        <v>47</v>
      </c>
      <c r="N19" s="22">
        <f t="shared" si="5"/>
        <v>156.20297498376317</v>
      </c>
      <c r="O19" s="1">
        <v>0.62137119224000004</v>
      </c>
    </row>
    <row r="20" spans="1:15" ht="15.75">
      <c r="A20" s="11">
        <v>16</v>
      </c>
      <c r="B20" s="12" t="s">
        <v>9</v>
      </c>
      <c r="C20" s="4" t="s">
        <v>47</v>
      </c>
      <c r="D20" s="2" t="s">
        <v>58</v>
      </c>
      <c r="E20" s="2">
        <v>60</v>
      </c>
      <c r="F20" s="2">
        <f t="shared" si="0"/>
        <v>46</v>
      </c>
      <c r="G20" s="23">
        <f t="shared" si="1"/>
        <v>881.64479475184976</v>
      </c>
      <c r="H20" s="16">
        <f t="shared" si="2"/>
        <v>74.835999999999999</v>
      </c>
      <c r="I20" s="1">
        <v>187</v>
      </c>
      <c r="J20" s="1">
        <v>36</v>
      </c>
      <c r="K20" s="1">
        <f t="shared" si="3"/>
        <v>74836</v>
      </c>
      <c r="L20" s="1">
        <f t="shared" si="4"/>
        <v>46.500934542472642</v>
      </c>
      <c r="M20" s="1">
        <v>46</v>
      </c>
      <c r="N20" s="22">
        <f t="shared" si="5"/>
        <v>881.64479475184976</v>
      </c>
      <c r="O20" s="1">
        <v>0.62137119224000004</v>
      </c>
    </row>
    <row r="21" spans="1:15" ht="15.75">
      <c r="A21" s="11">
        <v>17</v>
      </c>
      <c r="B21" s="12" t="s">
        <v>14</v>
      </c>
      <c r="C21" s="4" t="s">
        <v>7</v>
      </c>
      <c r="D21" s="2" t="s">
        <v>71</v>
      </c>
      <c r="E21" s="2">
        <v>50</v>
      </c>
      <c r="F21" s="2">
        <f t="shared" si="0"/>
        <v>45</v>
      </c>
      <c r="G21" s="23">
        <f t="shared" si="1"/>
        <v>1062.4671919454238</v>
      </c>
      <c r="H21" s="16">
        <f t="shared" si="2"/>
        <v>73.391999999999996</v>
      </c>
      <c r="I21" s="1">
        <v>183</v>
      </c>
      <c r="J21" s="1">
        <v>192</v>
      </c>
      <c r="K21" s="1">
        <f t="shared" si="3"/>
        <v>73392</v>
      </c>
      <c r="L21" s="1">
        <f t="shared" si="4"/>
        <v>45.603674540878082</v>
      </c>
      <c r="M21" s="1">
        <v>45</v>
      </c>
      <c r="N21" s="22">
        <f t="shared" si="5"/>
        <v>1062.4671919454238</v>
      </c>
      <c r="O21" s="1">
        <v>0.62137119224000004</v>
      </c>
    </row>
    <row r="22" spans="1:15" ht="15.75">
      <c r="A22" s="11">
        <v>18</v>
      </c>
      <c r="B22" s="12" t="s">
        <v>45</v>
      </c>
      <c r="C22" s="4" t="s">
        <v>47</v>
      </c>
      <c r="D22" s="2" t="s">
        <v>70</v>
      </c>
      <c r="E22" s="2">
        <v>48</v>
      </c>
      <c r="F22" s="2">
        <f t="shared" si="0"/>
        <v>42</v>
      </c>
      <c r="G22" s="23">
        <f t="shared" si="1"/>
        <v>8.2589679462341792</v>
      </c>
      <c r="H22" s="16">
        <f t="shared" si="2"/>
        <v>67.599999999999994</v>
      </c>
      <c r="I22" s="1">
        <v>169</v>
      </c>
      <c r="J22" s="1">
        <v>0</v>
      </c>
      <c r="K22" s="1">
        <f t="shared" si="3"/>
        <v>67600</v>
      </c>
      <c r="L22" s="1">
        <f t="shared" si="4"/>
        <v>42.004692595423997</v>
      </c>
      <c r="M22" s="1">
        <v>42</v>
      </c>
      <c r="N22" s="22">
        <f t="shared" si="5"/>
        <v>8.2589679462341792</v>
      </c>
      <c r="O22" s="1">
        <v>0.62137119224000004</v>
      </c>
    </row>
    <row r="23" spans="1:15" ht="15.75">
      <c r="A23" s="11">
        <v>19</v>
      </c>
      <c r="B23" s="14" t="s">
        <v>0</v>
      </c>
      <c r="C23" s="3" t="s">
        <v>46</v>
      </c>
      <c r="D23" s="2" t="s">
        <v>50</v>
      </c>
      <c r="E23" s="2">
        <v>80</v>
      </c>
      <c r="F23" s="2">
        <f t="shared" si="0"/>
        <v>40</v>
      </c>
      <c r="G23" s="23">
        <f t="shared" si="1"/>
        <v>466.14173258751634</v>
      </c>
      <c r="H23" s="16">
        <f t="shared" si="2"/>
        <v>64.8</v>
      </c>
      <c r="I23" s="1">
        <v>162</v>
      </c>
      <c r="J23" s="1">
        <v>0</v>
      </c>
      <c r="K23" s="1">
        <f t="shared" si="3"/>
        <v>64800</v>
      </c>
      <c r="L23" s="1">
        <f t="shared" si="4"/>
        <v>40.264853257151998</v>
      </c>
      <c r="M23" s="1">
        <v>40</v>
      </c>
      <c r="N23" s="22">
        <f t="shared" si="5"/>
        <v>466.14173258751634</v>
      </c>
      <c r="O23" s="1">
        <v>0.62137119224000004</v>
      </c>
    </row>
    <row r="24" spans="1:15" ht="15.75">
      <c r="A24" s="11">
        <v>20</v>
      </c>
      <c r="B24" s="12" t="s">
        <v>30</v>
      </c>
      <c r="C24" s="4" t="s">
        <v>47</v>
      </c>
      <c r="D24" s="2" t="s">
        <v>52</v>
      </c>
      <c r="E24" s="2">
        <v>62</v>
      </c>
      <c r="F24" s="2">
        <f t="shared" si="0"/>
        <v>30</v>
      </c>
      <c r="G24" s="23">
        <f t="shared" si="1"/>
        <v>130.8836397721592</v>
      </c>
      <c r="H24" s="16">
        <f t="shared" si="2"/>
        <v>48.4</v>
      </c>
      <c r="I24" s="1">
        <v>121</v>
      </c>
      <c r="J24" s="1">
        <v>0</v>
      </c>
      <c r="K24" s="1">
        <f t="shared" si="3"/>
        <v>48400</v>
      </c>
      <c r="L24" s="1">
        <f t="shared" si="4"/>
        <v>30.074365704416</v>
      </c>
      <c r="M24" s="1">
        <v>30</v>
      </c>
      <c r="N24" s="22">
        <f t="shared" si="5"/>
        <v>130.8836397721592</v>
      </c>
      <c r="O24" s="1">
        <v>0.62137119224000004</v>
      </c>
    </row>
    <row r="25" spans="1:15" ht="15.75">
      <c r="A25" s="11">
        <v>21</v>
      </c>
      <c r="B25" s="12" t="s">
        <v>41</v>
      </c>
      <c r="C25" s="4" t="s">
        <v>67</v>
      </c>
      <c r="D25" s="2" t="s">
        <v>64</v>
      </c>
      <c r="E25" s="2">
        <v>41</v>
      </c>
      <c r="F25" s="2">
        <f t="shared" si="0"/>
        <v>28</v>
      </c>
      <c r="G25" s="23">
        <f t="shared" si="1"/>
        <v>151.32108507648525</v>
      </c>
      <c r="H25" s="16">
        <f t="shared" si="2"/>
        <v>45.2</v>
      </c>
      <c r="I25" s="1">
        <v>113</v>
      </c>
      <c r="J25" s="1">
        <v>0</v>
      </c>
      <c r="K25" s="1">
        <f t="shared" si="3"/>
        <v>45200</v>
      </c>
      <c r="L25" s="1">
        <f t="shared" si="4"/>
        <v>28.085977889248003</v>
      </c>
      <c r="M25" s="1">
        <v>28</v>
      </c>
      <c r="N25" s="22">
        <f t="shared" si="5"/>
        <v>151.32108507648525</v>
      </c>
      <c r="O25" s="1">
        <v>0.62137119224000004</v>
      </c>
    </row>
    <row r="26" spans="1:15" ht="15.75">
      <c r="A26" s="11">
        <v>22</v>
      </c>
      <c r="B26" s="12" t="s">
        <v>1</v>
      </c>
      <c r="C26" s="4" t="s">
        <v>65</v>
      </c>
      <c r="D26" s="2" t="s">
        <v>66</v>
      </c>
      <c r="E26" s="2">
        <v>73</v>
      </c>
      <c r="F26" s="2">
        <f t="shared" si="0"/>
        <v>20</v>
      </c>
      <c r="G26" s="23">
        <f t="shared" si="1"/>
        <v>420.07874031030894</v>
      </c>
      <c r="H26" s="16">
        <f t="shared" si="2"/>
        <v>32.570999999999998</v>
      </c>
      <c r="I26" s="1">
        <v>77</v>
      </c>
      <c r="J26" s="1">
        <v>0</v>
      </c>
      <c r="K26" s="1">
        <v>32571</v>
      </c>
      <c r="L26" s="1">
        <f t="shared" si="4"/>
        <v>20.238681102449039</v>
      </c>
      <c r="M26" s="19">
        <v>20</v>
      </c>
      <c r="N26" s="22">
        <f t="shared" si="5"/>
        <v>420.07874031030894</v>
      </c>
      <c r="O26" s="1">
        <v>0.62137119224000004</v>
      </c>
    </row>
    <row r="27" spans="1:15" ht="9" customHeight="1">
      <c r="A27" s="15"/>
      <c r="B27" s="10"/>
      <c r="C27" s="10"/>
      <c r="D27" s="9"/>
      <c r="E27" s="9"/>
      <c r="F27" s="6"/>
      <c r="G27" s="6"/>
      <c r="H27" s="6"/>
    </row>
    <row r="28" spans="1:15">
      <c r="A28" s="15"/>
      <c r="B28" s="10" t="s">
        <v>90</v>
      </c>
      <c r="C28" s="10" t="s">
        <v>15</v>
      </c>
      <c r="D28" s="9"/>
      <c r="E28" s="9"/>
      <c r="F28" s="6"/>
      <c r="G28" s="6"/>
      <c r="H28" s="6"/>
    </row>
    <row r="29" spans="1:15">
      <c r="A29" s="15"/>
      <c r="B29" s="10" t="s">
        <v>91</v>
      </c>
      <c r="C29" s="10" t="s">
        <v>43</v>
      </c>
      <c r="D29" s="9"/>
      <c r="E29" s="9"/>
      <c r="F29" s="6"/>
      <c r="G29" s="6"/>
      <c r="H29" s="6"/>
    </row>
    <row r="30" spans="1:15">
      <c r="A30" s="15"/>
      <c r="B30" s="10" t="s">
        <v>92</v>
      </c>
      <c r="C30" s="10" t="s">
        <v>35</v>
      </c>
      <c r="D30" s="9"/>
      <c r="E30" s="9"/>
      <c r="F30" s="6"/>
      <c r="G30" s="6"/>
      <c r="H30" s="6"/>
    </row>
    <row r="31" spans="1:15" ht="7.5" customHeight="1">
      <c r="A31" s="15"/>
      <c r="B31" s="10"/>
      <c r="C31" s="10"/>
      <c r="D31" s="9"/>
      <c r="E31" s="9"/>
      <c r="F31" s="6"/>
      <c r="G31" s="6"/>
      <c r="H31" s="6"/>
    </row>
    <row r="32" spans="1:15">
      <c r="A32" s="15"/>
      <c r="B32" s="10" t="s">
        <v>93</v>
      </c>
      <c r="C32" s="10" t="s">
        <v>38</v>
      </c>
      <c r="D32" s="9"/>
      <c r="E32" s="9"/>
      <c r="F32" s="6"/>
      <c r="G32" s="6"/>
      <c r="H32" s="6"/>
    </row>
    <row r="33" spans="1:15">
      <c r="A33" s="15"/>
      <c r="B33" s="10" t="s">
        <v>94</v>
      </c>
      <c r="C33" s="10" t="s">
        <v>31</v>
      </c>
      <c r="D33" s="9"/>
      <c r="E33" s="9"/>
      <c r="F33" s="6"/>
      <c r="G33" s="6"/>
      <c r="H33" s="6"/>
    </row>
    <row r="34" spans="1:15">
      <c r="A34" s="15"/>
      <c r="B34" s="10" t="s">
        <v>95</v>
      </c>
      <c r="C34" s="10" t="s">
        <v>39</v>
      </c>
      <c r="D34" s="9"/>
      <c r="E34" s="9"/>
      <c r="F34" s="6"/>
      <c r="G34" s="6"/>
      <c r="H34" s="6"/>
    </row>
    <row r="35" spans="1:15" ht="8.25" customHeight="1">
      <c r="A35" s="15"/>
      <c r="B35" s="10"/>
      <c r="C35" s="10"/>
      <c r="D35" s="9"/>
      <c r="E35" s="9"/>
      <c r="F35" s="6"/>
      <c r="G35" s="6"/>
      <c r="H35" s="6"/>
    </row>
    <row r="36" spans="1:15">
      <c r="A36" s="15"/>
      <c r="B36" s="10" t="s">
        <v>97</v>
      </c>
      <c r="C36" s="24" t="s">
        <v>0</v>
      </c>
      <c r="D36" s="9"/>
      <c r="E36" s="9"/>
      <c r="F36" s="6"/>
      <c r="G36" s="6"/>
      <c r="H36" s="6"/>
    </row>
    <row r="37" spans="1:15" ht="6" customHeight="1">
      <c r="A37" s="15"/>
      <c r="B37" s="10"/>
      <c r="C37" s="10"/>
      <c r="D37" s="9"/>
      <c r="E37" s="9"/>
      <c r="F37" s="6"/>
      <c r="G37" s="6"/>
      <c r="H37" s="6"/>
    </row>
    <row r="38" spans="1:15" ht="18.75">
      <c r="A38" s="7" t="s">
        <v>99</v>
      </c>
      <c r="B38" s="5"/>
      <c r="F38" s="26" t="s">
        <v>23</v>
      </c>
      <c r="G38" s="27"/>
      <c r="H38" s="28"/>
    </row>
    <row r="39" spans="1:15" ht="15.75">
      <c r="A39" s="1" t="s">
        <v>96</v>
      </c>
      <c r="B39" s="13"/>
      <c r="C39" s="3" t="s">
        <v>4</v>
      </c>
      <c r="D39" s="2" t="s">
        <v>5</v>
      </c>
      <c r="E39" s="2" t="s">
        <v>6</v>
      </c>
      <c r="F39" s="8" t="s">
        <v>22</v>
      </c>
      <c r="G39" s="8" t="s">
        <v>86</v>
      </c>
      <c r="H39" s="8" t="s">
        <v>21</v>
      </c>
      <c r="I39" s="1" t="s">
        <v>83</v>
      </c>
      <c r="J39" s="20" t="s">
        <v>88</v>
      </c>
      <c r="K39" s="20" t="s">
        <v>89</v>
      </c>
      <c r="L39" s="18" t="s">
        <v>84</v>
      </c>
      <c r="M39" s="20" t="s">
        <v>85</v>
      </c>
      <c r="N39" s="21" t="s">
        <v>86</v>
      </c>
      <c r="O39" s="21" t="s">
        <v>87</v>
      </c>
    </row>
    <row r="40" spans="1:15" ht="15.75">
      <c r="A40" s="11">
        <v>1</v>
      </c>
      <c r="B40" s="12" t="s">
        <v>24</v>
      </c>
      <c r="C40" s="3" t="s">
        <v>72</v>
      </c>
      <c r="D40" s="2" t="s">
        <v>54</v>
      </c>
      <c r="E40" s="2">
        <v>28</v>
      </c>
      <c r="F40" s="2">
        <f t="shared" ref="F40:F55" si="6">+M40</f>
        <v>46</v>
      </c>
      <c r="G40" s="23">
        <f t="shared" ref="G40:G55" si="7">+N40</f>
        <v>938.51268626566593</v>
      </c>
      <c r="H40" s="16">
        <f t="shared" ref="H40:H55" si="8">SUM(K40)/1000</f>
        <v>74.888000000000005</v>
      </c>
      <c r="I40" s="1">
        <v>187</v>
      </c>
      <c r="J40" s="1">
        <v>88</v>
      </c>
      <c r="K40" s="1">
        <f t="shared" ref="K40:K55" si="9">SUM(I40*400+J40)</f>
        <v>74888</v>
      </c>
      <c r="L40" s="1">
        <f t="shared" ref="L40:L55" si="10">SUM(H40*O40)</f>
        <v>46.533245844469128</v>
      </c>
      <c r="M40" s="1">
        <v>46</v>
      </c>
      <c r="N40" s="22">
        <f t="shared" ref="N40:N55" si="11">SUM(L40-M40)*1760</f>
        <v>938.51268626566593</v>
      </c>
      <c r="O40" s="1">
        <v>0.62137119224000004</v>
      </c>
    </row>
    <row r="41" spans="1:15" ht="15.75">
      <c r="A41" s="11">
        <v>2</v>
      </c>
      <c r="B41" s="12" t="s">
        <v>26</v>
      </c>
      <c r="C41" s="4" t="s">
        <v>75</v>
      </c>
      <c r="D41" s="2" t="s">
        <v>55</v>
      </c>
      <c r="E41" s="2">
        <v>45</v>
      </c>
      <c r="F41" s="2">
        <f t="shared" si="6"/>
        <v>44</v>
      </c>
      <c r="G41" s="23">
        <f t="shared" si="7"/>
        <v>1433.578303050574</v>
      </c>
      <c r="H41" s="16">
        <f t="shared" si="8"/>
        <v>72.122</v>
      </c>
      <c r="I41" s="1">
        <v>180</v>
      </c>
      <c r="J41" s="1">
        <v>122</v>
      </c>
      <c r="K41" s="1">
        <f t="shared" si="9"/>
        <v>72122</v>
      </c>
      <c r="L41" s="1">
        <f t="shared" si="10"/>
        <v>44.814533126733281</v>
      </c>
      <c r="M41" s="1">
        <v>44</v>
      </c>
      <c r="N41" s="22">
        <f t="shared" si="11"/>
        <v>1433.578303050574</v>
      </c>
      <c r="O41" s="1">
        <v>0.62137119224000004</v>
      </c>
    </row>
    <row r="42" spans="1:15" ht="15.75">
      <c r="A42" s="11">
        <v>3</v>
      </c>
      <c r="B42" s="12" t="s">
        <v>27</v>
      </c>
      <c r="C42" s="4" t="s">
        <v>76</v>
      </c>
      <c r="D42" s="2" t="s">
        <v>55</v>
      </c>
      <c r="E42" s="2">
        <v>49</v>
      </c>
      <c r="F42" s="2">
        <f t="shared" si="6"/>
        <v>42</v>
      </c>
      <c r="G42" s="23">
        <f t="shared" si="7"/>
        <v>1163.1146109958308</v>
      </c>
      <c r="H42" s="16">
        <f t="shared" si="8"/>
        <v>68.656000000000006</v>
      </c>
      <c r="I42" s="1">
        <v>171</v>
      </c>
      <c r="J42" s="1">
        <v>256</v>
      </c>
      <c r="K42" s="1">
        <f t="shared" si="9"/>
        <v>68656</v>
      </c>
      <c r="L42" s="1">
        <f t="shared" si="10"/>
        <v>42.660860574429449</v>
      </c>
      <c r="M42" s="1">
        <v>42</v>
      </c>
      <c r="N42" s="22">
        <f t="shared" si="11"/>
        <v>1163.1146109958308</v>
      </c>
      <c r="O42" s="1">
        <v>0.62137119224000004</v>
      </c>
    </row>
    <row r="43" spans="1:15" ht="15.75">
      <c r="A43" s="11">
        <v>4</v>
      </c>
      <c r="B43" s="12" t="s">
        <v>10</v>
      </c>
      <c r="C43" s="4" t="s">
        <v>74</v>
      </c>
      <c r="D43" s="2" t="s">
        <v>55</v>
      </c>
      <c r="E43" s="2">
        <v>47</v>
      </c>
      <c r="F43" s="2">
        <f t="shared" si="6"/>
        <v>42</v>
      </c>
      <c r="G43" s="23">
        <f t="shared" si="7"/>
        <v>435.8617675981202</v>
      </c>
      <c r="H43" s="16">
        <f t="shared" si="8"/>
        <v>67.991</v>
      </c>
      <c r="I43" s="1">
        <v>169</v>
      </c>
      <c r="J43" s="1">
        <v>391</v>
      </c>
      <c r="K43" s="1">
        <f t="shared" si="9"/>
        <v>67991</v>
      </c>
      <c r="L43" s="1">
        <f t="shared" si="10"/>
        <v>42.247648731589841</v>
      </c>
      <c r="M43" s="1">
        <v>42</v>
      </c>
      <c r="N43" s="22">
        <f t="shared" si="11"/>
        <v>435.8617675981202</v>
      </c>
      <c r="O43" s="1">
        <v>0.62137119224000004</v>
      </c>
    </row>
    <row r="44" spans="1:15" ht="15.75">
      <c r="A44" s="11">
        <v>5</v>
      </c>
      <c r="B44" s="12" t="s">
        <v>20</v>
      </c>
      <c r="C44" s="4" t="s">
        <v>7</v>
      </c>
      <c r="D44" s="2" t="s">
        <v>71</v>
      </c>
      <c r="E44" s="2">
        <v>54</v>
      </c>
      <c r="F44" s="2">
        <f t="shared" si="6"/>
        <v>37</v>
      </c>
      <c r="G44" s="23">
        <f t="shared" si="7"/>
        <v>446.49168882025265</v>
      </c>
      <c r="H44" s="16">
        <f t="shared" si="8"/>
        <v>59.954000000000001</v>
      </c>
      <c r="I44" s="1">
        <v>149</v>
      </c>
      <c r="J44" s="1">
        <v>354</v>
      </c>
      <c r="K44" s="1">
        <f t="shared" si="9"/>
        <v>59954</v>
      </c>
      <c r="L44" s="1">
        <f t="shared" si="10"/>
        <v>37.253688459556962</v>
      </c>
      <c r="M44" s="1">
        <v>37</v>
      </c>
      <c r="N44" s="22">
        <f t="shared" si="11"/>
        <v>446.49168882025265</v>
      </c>
      <c r="O44" s="1">
        <v>0.62137119224000004</v>
      </c>
    </row>
    <row r="45" spans="1:15" ht="15.75">
      <c r="A45" s="11">
        <v>6</v>
      </c>
      <c r="B45" s="12" t="s">
        <v>19</v>
      </c>
      <c r="C45" s="4" t="s">
        <v>7</v>
      </c>
      <c r="D45" s="2" t="s">
        <v>52</v>
      </c>
      <c r="E45" s="2">
        <v>61</v>
      </c>
      <c r="F45" s="2">
        <f t="shared" si="6"/>
        <v>35</v>
      </c>
      <c r="G45" s="23">
        <f t="shared" si="7"/>
        <v>568.63517087042396</v>
      </c>
      <c r="H45" s="16">
        <f t="shared" si="8"/>
        <v>56.847000000000001</v>
      </c>
      <c r="I45" s="1">
        <v>142</v>
      </c>
      <c r="J45" s="1">
        <v>47</v>
      </c>
      <c r="K45" s="1">
        <f t="shared" si="9"/>
        <v>56847</v>
      </c>
      <c r="L45" s="1">
        <f t="shared" si="10"/>
        <v>35.323088165267286</v>
      </c>
      <c r="M45" s="1">
        <v>35</v>
      </c>
      <c r="N45" s="22">
        <f t="shared" si="11"/>
        <v>568.63517087042396</v>
      </c>
      <c r="O45" s="1">
        <v>0.62137119224000004</v>
      </c>
    </row>
    <row r="46" spans="1:15" ht="15.75">
      <c r="A46" s="11">
        <v>7</v>
      </c>
      <c r="B46" s="12" t="s">
        <v>17</v>
      </c>
      <c r="C46" s="4" t="s">
        <v>77</v>
      </c>
      <c r="D46" s="2" t="s">
        <v>64</v>
      </c>
      <c r="E46" s="2">
        <v>43</v>
      </c>
      <c r="F46" s="2">
        <f t="shared" si="6"/>
        <v>34</v>
      </c>
      <c r="G46" s="23">
        <f t="shared" si="7"/>
        <v>917.87401600871704</v>
      </c>
      <c r="H46" s="16">
        <f t="shared" si="8"/>
        <v>55.557000000000002</v>
      </c>
      <c r="I46" s="1">
        <v>138</v>
      </c>
      <c r="J46" s="1">
        <v>357</v>
      </c>
      <c r="K46" s="1">
        <f t="shared" si="9"/>
        <v>55557</v>
      </c>
      <c r="L46" s="1">
        <f t="shared" si="10"/>
        <v>34.52151932727768</v>
      </c>
      <c r="M46" s="1">
        <v>34</v>
      </c>
      <c r="N46" s="22">
        <f t="shared" si="11"/>
        <v>917.87401600871704</v>
      </c>
      <c r="O46" s="1">
        <v>0.62137119224000004</v>
      </c>
    </row>
    <row r="47" spans="1:15" ht="15.75">
      <c r="A47" s="11">
        <v>8</v>
      </c>
      <c r="B47" s="12" t="s">
        <v>28</v>
      </c>
      <c r="C47" s="4" t="s">
        <v>7</v>
      </c>
      <c r="D47" s="2" t="s">
        <v>64</v>
      </c>
      <c r="E47" s="2">
        <v>43</v>
      </c>
      <c r="F47" s="2">
        <f t="shared" si="6"/>
        <v>33</v>
      </c>
      <c r="G47" s="23">
        <f t="shared" si="7"/>
        <v>1375.3805776829188</v>
      </c>
      <c r="H47" s="16">
        <f t="shared" si="8"/>
        <v>54.366</v>
      </c>
      <c r="I47" s="1">
        <v>135</v>
      </c>
      <c r="J47" s="1">
        <v>366</v>
      </c>
      <c r="K47" s="1">
        <f t="shared" si="9"/>
        <v>54366</v>
      </c>
      <c r="L47" s="1">
        <f t="shared" si="10"/>
        <v>33.78146623731984</v>
      </c>
      <c r="M47" s="1">
        <v>33</v>
      </c>
      <c r="N47" s="22">
        <f t="shared" si="11"/>
        <v>1375.3805776829188</v>
      </c>
      <c r="O47" s="1">
        <v>0.62137119224000004</v>
      </c>
    </row>
    <row r="48" spans="1:15" ht="15.75">
      <c r="A48" s="11">
        <v>9</v>
      </c>
      <c r="B48" s="12" t="s">
        <v>25</v>
      </c>
      <c r="C48" s="4" t="s">
        <v>47</v>
      </c>
      <c r="D48" s="2" t="s">
        <v>70</v>
      </c>
      <c r="E48" s="2">
        <v>48</v>
      </c>
      <c r="F48" s="2">
        <f t="shared" si="6"/>
        <v>31</v>
      </c>
      <c r="G48" s="23">
        <f t="shared" si="7"/>
        <v>623.72703435750509</v>
      </c>
      <c r="H48" s="16">
        <f t="shared" si="8"/>
        <v>50.46</v>
      </c>
      <c r="I48" s="1">
        <v>126</v>
      </c>
      <c r="J48" s="1">
        <v>60</v>
      </c>
      <c r="K48" s="1">
        <f t="shared" si="9"/>
        <v>50460</v>
      </c>
      <c r="L48" s="1">
        <f t="shared" si="10"/>
        <v>31.354390360430401</v>
      </c>
      <c r="M48" s="1">
        <v>31</v>
      </c>
      <c r="N48" s="22">
        <f t="shared" si="11"/>
        <v>623.72703435750509</v>
      </c>
      <c r="O48" s="1">
        <v>0.62137119224000004</v>
      </c>
    </row>
    <row r="49" spans="1:15" ht="15.75">
      <c r="A49" s="11">
        <v>10</v>
      </c>
      <c r="B49" s="12" t="s">
        <v>29</v>
      </c>
      <c r="C49" s="4" t="s">
        <v>81</v>
      </c>
      <c r="D49" s="2" t="s">
        <v>82</v>
      </c>
      <c r="E49" s="2">
        <v>56</v>
      </c>
      <c r="F49" s="2">
        <f t="shared" si="6"/>
        <v>31</v>
      </c>
      <c r="G49" s="23">
        <f t="shared" si="7"/>
        <v>535.14435719176788</v>
      </c>
      <c r="H49" s="16">
        <f t="shared" si="8"/>
        <v>50.378999999999998</v>
      </c>
      <c r="I49" s="1">
        <v>125</v>
      </c>
      <c r="J49" s="1">
        <v>379</v>
      </c>
      <c r="K49" s="1">
        <f t="shared" si="9"/>
        <v>50379</v>
      </c>
      <c r="L49" s="1">
        <f t="shared" si="10"/>
        <v>31.304059293858959</v>
      </c>
      <c r="M49" s="1">
        <v>31</v>
      </c>
      <c r="N49" s="22">
        <f t="shared" si="11"/>
        <v>535.14435719176788</v>
      </c>
      <c r="O49" s="1">
        <v>0.62137119224000004</v>
      </c>
    </row>
    <row r="50" spans="1:15" ht="15.75">
      <c r="A50" s="11">
        <v>11</v>
      </c>
      <c r="B50" s="12" t="s">
        <v>3</v>
      </c>
      <c r="C50" s="4" t="s">
        <v>78</v>
      </c>
      <c r="D50" s="2" t="s">
        <v>79</v>
      </c>
      <c r="E50" s="2">
        <v>65</v>
      </c>
      <c r="F50" s="2">
        <f t="shared" si="6"/>
        <v>27</v>
      </c>
      <c r="G50" s="23">
        <f t="shared" si="7"/>
        <v>1683.8495190212579</v>
      </c>
      <c r="H50" s="16">
        <f t="shared" si="8"/>
        <v>44.991999999999997</v>
      </c>
      <c r="I50" s="1">
        <v>112</v>
      </c>
      <c r="J50" s="1">
        <v>192</v>
      </c>
      <c r="K50" s="1">
        <f t="shared" si="9"/>
        <v>44992</v>
      </c>
      <c r="L50" s="1">
        <f t="shared" si="10"/>
        <v>27.956732681262078</v>
      </c>
      <c r="M50" s="1">
        <v>27</v>
      </c>
      <c r="N50" s="22">
        <f t="shared" si="11"/>
        <v>1683.8495190212579</v>
      </c>
      <c r="O50" s="1">
        <v>0.62137119224000004</v>
      </c>
    </row>
    <row r="51" spans="1:15" ht="15.75">
      <c r="A51" s="11">
        <v>12</v>
      </c>
      <c r="B51" s="12" t="s">
        <v>12</v>
      </c>
      <c r="C51" s="4" t="s">
        <v>80</v>
      </c>
      <c r="D51" s="2" t="s">
        <v>60</v>
      </c>
      <c r="E51" s="2">
        <v>42</v>
      </c>
      <c r="F51" s="2">
        <f t="shared" si="6"/>
        <v>27</v>
      </c>
      <c r="G51" s="23">
        <f t="shared" si="7"/>
        <v>161.53980772864202</v>
      </c>
      <c r="H51" s="16">
        <f t="shared" si="8"/>
        <v>43.6</v>
      </c>
      <c r="I51" s="1">
        <v>109</v>
      </c>
      <c r="J51" s="1">
        <v>0</v>
      </c>
      <c r="K51" s="1">
        <f t="shared" si="9"/>
        <v>43600</v>
      </c>
      <c r="L51" s="1">
        <f t="shared" si="10"/>
        <v>27.091783981664001</v>
      </c>
      <c r="M51" s="1">
        <v>27</v>
      </c>
      <c r="N51" s="22">
        <f t="shared" si="11"/>
        <v>161.53980772864202</v>
      </c>
      <c r="O51" s="1">
        <v>0.62137119224000004</v>
      </c>
    </row>
    <row r="52" spans="1:15" ht="15.75">
      <c r="A52" s="11">
        <v>13</v>
      </c>
      <c r="B52" s="12" t="s">
        <v>18</v>
      </c>
      <c r="C52" s="4" t="s">
        <v>73</v>
      </c>
      <c r="D52" s="2" t="s">
        <v>55</v>
      </c>
      <c r="E52" s="2">
        <v>48</v>
      </c>
      <c r="F52" s="2">
        <f t="shared" si="6"/>
        <v>26</v>
      </c>
      <c r="G52" s="23">
        <f t="shared" si="7"/>
        <v>1046.6491690547173</v>
      </c>
      <c r="H52" s="16">
        <f t="shared" si="8"/>
        <v>42.8</v>
      </c>
      <c r="I52" s="1">
        <v>107</v>
      </c>
      <c r="J52" s="1">
        <v>0</v>
      </c>
      <c r="K52" s="1">
        <f t="shared" si="9"/>
        <v>42800</v>
      </c>
      <c r="L52" s="1">
        <f t="shared" si="10"/>
        <v>26.594687027871998</v>
      </c>
      <c r="M52" s="1">
        <v>26</v>
      </c>
      <c r="N52" s="22">
        <f t="shared" si="11"/>
        <v>1046.6491690547173</v>
      </c>
      <c r="O52" s="1">
        <v>0.62137119224000004</v>
      </c>
    </row>
    <row r="53" spans="1:15" ht="15.75">
      <c r="A53" s="11">
        <v>14</v>
      </c>
      <c r="B53" s="12" t="s">
        <v>16</v>
      </c>
      <c r="C53" s="4" t="s">
        <v>47</v>
      </c>
      <c r="D53" s="2" t="s">
        <v>64</v>
      </c>
      <c r="E53" s="2">
        <v>40</v>
      </c>
      <c r="F53" s="2">
        <f t="shared" si="6"/>
        <v>24</v>
      </c>
      <c r="G53" s="23">
        <f t="shared" si="7"/>
        <v>1637.9527560937781</v>
      </c>
      <c r="H53" s="16">
        <f t="shared" si="8"/>
        <v>40.122</v>
      </c>
      <c r="I53" s="1">
        <v>100</v>
      </c>
      <c r="J53" s="1">
        <v>122</v>
      </c>
      <c r="K53" s="1">
        <f t="shared" si="9"/>
        <v>40122</v>
      </c>
      <c r="L53" s="1">
        <f t="shared" si="10"/>
        <v>24.930654975053283</v>
      </c>
      <c r="M53" s="1">
        <v>24</v>
      </c>
      <c r="N53" s="22">
        <f t="shared" si="11"/>
        <v>1637.9527560937781</v>
      </c>
      <c r="O53" s="1">
        <v>0.62137119224000004</v>
      </c>
    </row>
    <row r="54" spans="1:15" ht="15.75">
      <c r="A54" s="11">
        <v>15</v>
      </c>
      <c r="B54" s="12" t="s">
        <v>13</v>
      </c>
      <c r="C54" s="4" t="s">
        <v>47</v>
      </c>
      <c r="D54" s="2" t="s">
        <v>54</v>
      </c>
      <c r="E54" s="2">
        <v>39</v>
      </c>
      <c r="F54" s="2">
        <f t="shared" si="6"/>
        <v>19</v>
      </c>
      <c r="G54" s="23">
        <f t="shared" si="7"/>
        <v>1555.6255469568021</v>
      </c>
      <c r="H54" s="16">
        <f t="shared" si="8"/>
        <v>32</v>
      </c>
      <c r="I54" s="1">
        <v>80</v>
      </c>
      <c r="J54" s="1">
        <v>0</v>
      </c>
      <c r="K54" s="1">
        <f t="shared" si="9"/>
        <v>32000</v>
      </c>
      <c r="L54" s="1">
        <f t="shared" si="10"/>
        <v>19.883878151680001</v>
      </c>
      <c r="M54" s="1">
        <v>19</v>
      </c>
      <c r="N54" s="22">
        <f t="shared" si="11"/>
        <v>1555.6255469568021</v>
      </c>
      <c r="O54" s="1">
        <v>0.62137119224000004</v>
      </c>
    </row>
    <row r="55" spans="1:15" ht="15.75">
      <c r="A55" s="11">
        <v>16</v>
      </c>
      <c r="B55" s="12" t="s">
        <v>2</v>
      </c>
      <c r="C55" s="4" t="s">
        <v>8</v>
      </c>
      <c r="D55" s="2" t="s">
        <v>58</v>
      </c>
      <c r="E55" s="2">
        <v>61</v>
      </c>
      <c r="F55" s="2">
        <f t="shared" si="6"/>
        <v>19</v>
      </c>
      <c r="G55" s="23">
        <f t="shared" si="7"/>
        <v>1175.0481191336496</v>
      </c>
      <c r="H55" s="16">
        <f t="shared" si="8"/>
        <v>31.652000000000001</v>
      </c>
      <c r="I55" s="1">
        <v>79</v>
      </c>
      <c r="J55" s="1">
        <v>52</v>
      </c>
      <c r="K55" s="1">
        <f t="shared" si="9"/>
        <v>31652</v>
      </c>
      <c r="L55" s="1">
        <f t="shared" si="10"/>
        <v>19.667640976780483</v>
      </c>
      <c r="M55" s="1">
        <v>19</v>
      </c>
      <c r="N55" s="22">
        <f t="shared" si="11"/>
        <v>1175.0481191336496</v>
      </c>
      <c r="O55" s="1">
        <v>0.62137119224000004</v>
      </c>
    </row>
    <row r="56" spans="1:15" s="6" customFormat="1" ht="8.25" customHeight="1">
      <c r="A56" s="9"/>
      <c r="C56" s="10"/>
      <c r="D56" s="9"/>
      <c r="E56" s="9"/>
      <c r="I56" s="9"/>
      <c r="J56" s="9"/>
      <c r="K56" s="9"/>
      <c r="L56" s="9"/>
      <c r="M56" s="9"/>
      <c r="N56" s="9"/>
      <c r="O56" s="9"/>
    </row>
    <row r="57" spans="1:15" s="6" customFormat="1">
      <c r="A57" s="9"/>
      <c r="B57" s="10" t="s">
        <v>90</v>
      </c>
      <c r="C57" s="10" t="s">
        <v>24</v>
      </c>
      <c r="D57" s="9"/>
      <c r="E57" s="9"/>
      <c r="I57" s="9"/>
      <c r="J57" s="9"/>
      <c r="K57" s="9"/>
      <c r="L57" s="9"/>
      <c r="M57" s="9"/>
      <c r="N57" s="9"/>
      <c r="O57" s="9"/>
    </row>
    <row r="58" spans="1:15" s="6" customFormat="1">
      <c r="A58" s="9"/>
      <c r="B58" s="10" t="s">
        <v>91</v>
      </c>
      <c r="C58" s="10" t="s">
        <v>26</v>
      </c>
      <c r="D58" s="9"/>
      <c r="E58" s="9"/>
      <c r="I58" s="9"/>
      <c r="J58" s="9"/>
      <c r="K58" s="9"/>
      <c r="L58" s="9"/>
      <c r="M58" s="9"/>
      <c r="N58" s="9"/>
      <c r="O58" s="9"/>
    </row>
    <row r="59" spans="1:15" s="6" customFormat="1">
      <c r="A59" s="9"/>
      <c r="B59" s="10" t="s">
        <v>92</v>
      </c>
      <c r="C59" s="10" t="s">
        <v>27</v>
      </c>
      <c r="D59" s="9"/>
      <c r="E59" s="9"/>
      <c r="I59" s="9"/>
      <c r="J59" s="9"/>
      <c r="K59" s="9"/>
      <c r="L59" s="9"/>
      <c r="M59" s="9"/>
      <c r="N59" s="9"/>
      <c r="O59" s="9"/>
    </row>
    <row r="60" spans="1:15" s="6" customFormat="1" ht="6.75" customHeight="1">
      <c r="A60" s="9"/>
      <c r="B60" s="10"/>
      <c r="C60" s="10"/>
      <c r="D60" s="9"/>
      <c r="E60" s="9"/>
      <c r="I60" s="9"/>
      <c r="J60" s="9"/>
      <c r="K60" s="9"/>
      <c r="L60" s="9"/>
      <c r="M60" s="9"/>
      <c r="N60" s="9"/>
      <c r="O60" s="9"/>
    </row>
    <row r="61" spans="1:15" s="6" customFormat="1">
      <c r="A61" s="9"/>
      <c r="B61" s="10" t="s">
        <v>93</v>
      </c>
      <c r="C61" s="10" t="s">
        <v>20</v>
      </c>
      <c r="D61" s="9"/>
      <c r="E61" s="9"/>
      <c r="I61" s="9"/>
      <c r="J61" s="9"/>
      <c r="K61" s="9"/>
      <c r="L61" s="9"/>
      <c r="M61" s="9"/>
      <c r="N61" s="9"/>
      <c r="O61" s="9"/>
    </row>
    <row r="62" spans="1:15" s="6" customFormat="1">
      <c r="A62" s="9"/>
      <c r="B62" s="10" t="s">
        <v>94</v>
      </c>
      <c r="C62" s="10" t="s">
        <v>17</v>
      </c>
      <c r="D62" s="9"/>
      <c r="E62" s="9"/>
      <c r="I62" s="9"/>
      <c r="J62" s="9"/>
      <c r="K62" s="9"/>
      <c r="L62" s="9"/>
      <c r="M62" s="9"/>
      <c r="N62" s="9"/>
      <c r="O62" s="9"/>
    </row>
    <row r="63" spans="1:15" s="6" customFormat="1">
      <c r="A63" s="9"/>
      <c r="B63" s="10" t="s">
        <v>95</v>
      </c>
      <c r="C63" s="10" t="s">
        <v>28</v>
      </c>
      <c r="D63" s="9"/>
      <c r="E63" s="9"/>
      <c r="I63" s="9"/>
      <c r="J63" s="9"/>
      <c r="K63" s="9"/>
      <c r="L63" s="9"/>
      <c r="M63" s="9"/>
      <c r="N63" s="9"/>
      <c r="O63" s="9"/>
    </row>
    <row r="64" spans="1:15" ht="8.25" customHeight="1">
      <c r="B64" s="10"/>
      <c r="C64" s="25"/>
    </row>
    <row r="65" spans="2:3">
      <c r="B65" s="10" t="s">
        <v>97</v>
      </c>
      <c r="C65" s="10" t="s">
        <v>3</v>
      </c>
    </row>
  </sheetData>
  <sortState ref="A46:R62">
    <sortCondition descending="1" ref="H46:H62"/>
  </sortState>
  <mergeCells count="2">
    <mergeCell ref="F3:H3"/>
    <mergeCell ref="F38:H38"/>
  </mergeCells>
  <phoneticPr fontId="0" type="noConversion"/>
  <pageMargins left="0.27559055118110237" right="0.19685039370078741" top="0.19685039370078741" bottom="0.19685039370078741" header="0.11811023622047245" footer="0.11811023622047245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Results</vt:lpstr>
      <vt:lpstr>'Final Results'!Print_Area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Storey</dc:creator>
  <cp:lastModifiedBy>Pam</cp:lastModifiedBy>
  <cp:lastPrinted>2016-04-03T22:16:56Z</cp:lastPrinted>
  <dcterms:created xsi:type="dcterms:W3CDTF">2008-01-03T17:15:30Z</dcterms:created>
  <dcterms:modified xsi:type="dcterms:W3CDTF">2016-04-22T18:15:27Z</dcterms:modified>
</cp:coreProperties>
</file>